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searchireland-my.sharepoint.com/personal/niall_matthews_researchireland_ie/Documents/Desktop/"/>
    </mc:Choice>
  </mc:AlternateContent>
  <xr:revisionPtr revIDLastSave="2" documentId="8_{52A9BAF7-5FBD-4B87-ACA9-61D95BAA2305}" xr6:coauthVersionLast="47" xr6:coauthVersionMax="47" xr10:uidLastSave="{88B2AC9F-2141-4795-98C9-5D07DD29976F}"/>
  <bookViews>
    <workbookView xWindow="-120" yWindow="-120" windowWidth="29040" windowHeight="15720" xr2:uid="{A1A098C5-E560-43E7-B300-537FF98189DC}"/>
  </bookViews>
  <sheets>
    <sheet name="Oct 2026" sheetId="1" r:id="rId1"/>
  </sheets>
  <definedNames>
    <definedName name="_xlnm.Print_Area" localSheetId="0">'Oct 2026'!$A$1:$L$38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4" i="1" l="1"/>
  <c r="J34" i="1"/>
  <c r="L34" i="1" s="1"/>
  <c r="K33" i="1"/>
  <c r="J33" i="1"/>
  <c r="L33" i="1" s="1"/>
  <c r="L32" i="1"/>
  <c r="K32" i="1"/>
  <c r="J32" i="1"/>
  <c r="K31" i="1"/>
  <c r="J31" i="1"/>
  <c r="L31" i="1" s="1"/>
  <c r="K30" i="1"/>
  <c r="J30" i="1"/>
  <c r="L30" i="1" s="1"/>
  <c r="K29" i="1"/>
  <c r="J29" i="1"/>
  <c r="L29" i="1" s="1"/>
  <c r="K28" i="1"/>
  <c r="J28" i="1"/>
  <c r="L28" i="1" s="1"/>
  <c r="K27" i="1"/>
  <c r="L27" i="1" s="1"/>
  <c r="J27" i="1"/>
  <c r="K26" i="1"/>
  <c r="J26" i="1"/>
  <c r="L26" i="1" s="1"/>
  <c r="K25" i="1"/>
  <c r="J25" i="1"/>
  <c r="L25" i="1" s="1"/>
  <c r="L24" i="1"/>
  <c r="K24" i="1"/>
  <c r="J24" i="1"/>
  <c r="K23" i="1"/>
  <c r="J23" i="1"/>
  <c r="L23" i="1" s="1"/>
  <c r="K22" i="1"/>
  <c r="J22" i="1"/>
  <c r="L22" i="1" s="1"/>
  <c r="K21" i="1"/>
  <c r="J21" i="1"/>
  <c r="L21" i="1" s="1"/>
  <c r="K20" i="1"/>
  <c r="J20" i="1"/>
  <c r="L20" i="1" s="1"/>
  <c r="K19" i="1"/>
  <c r="L19" i="1" s="1"/>
  <c r="J19" i="1"/>
  <c r="K18" i="1"/>
  <c r="J18" i="1"/>
  <c r="L18" i="1" s="1"/>
  <c r="K17" i="1"/>
  <c r="J17" i="1"/>
  <c r="L17" i="1" s="1"/>
  <c r="L16" i="1"/>
  <c r="K16" i="1"/>
  <c r="J16" i="1"/>
  <c r="K15" i="1"/>
  <c r="J15" i="1"/>
  <c r="L15" i="1" s="1"/>
  <c r="K14" i="1"/>
  <c r="J14" i="1"/>
  <c r="L14" i="1" s="1"/>
  <c r="K13" i="1"/>
  <c r="J13" i="1"/>
  <c r="L13" i="1" s="1"/>
  <c r="K12" i="1"/>
  <c r="J12" i="1"/>
  <c r="L12" i="1" s="1"/>
  <c r="K11" i="1"/>
  <c r="L11" i="1" s="1"/>
  <c r="J11" i="1"/>
  <c r="K10" i="1"/>
  <c r="J10" i="1"/>
  <c r="L10" i="1" s="1"/>
  <c r="K9" i="1"/>
  <c r="J9" i="1"/>
  <c r="L9" i="1" s="1"/>
  <c r="L8" i="1"/>
  <c r="K8" i="1"/>
  <c r="J8" i="1"/>
  <c r="K7" i="1"/>
  <c r="J7" i="1"/>
  <c r="L7" i="1" s="1"/>
  <c r="K6" i="1"/>
  <c r="J6" i="1"/>
  <c r="L6" i="1" s="1"/>
  <c r="K5" i="1"/>
  <c r="J5" i="1"/>
  <c r="L5" i="1" s="1"/>
  <c r="K4" i="1"/>
  <c r="J4" i="1"/>
  <c r="L4" i="1" s="1"/>
</calcChain>
</file>

<file path=xl/sharedStrings.xml><?xml version="1.0" encoding="utf-8"?>
<sst xmlns="http://schemas.openxmlformats.org/spreadsheetml/2006/main" count="78" uniqueCount="60">
  <si>
    <t>Research Ireland Team Member Salary Scale (Oct 2026)</t>
  </si>
  <si>
    <t>Title/Role</t>
  </si>
  <si>
    <t>Point on Scale</t>
  </si>
  <si>
    <t>Gross Salary, 
€</t>
  </si>
  <si>
    <t>Employer PRSI (10.75%), €</t>
  </si>
  <si>
    <t>Cost to Grant Budget, 
€</t>
  </si>
  <si>
    <t>Gross Salary Contribution</t>
  </si>
  <si>
    <t>Employer PRSI (11.40%)</t>
  </si>
  <si>
    <t xml:space="preserve">20% pension charge </t>
  </si>
  <si>
    <t>Cost to Grant Budget</t>
  </si>
  <si>
    <t>Research Assistant</t>
  </si>
  <si>
    <t>RA3</t>
  </si>
  <si>
    <t>Point 1</t>
  </si>
  <si>
    <t>RA4</t>
  </si>
  <si>
    <t>Point 2</t>
  </si>
  <si>
    <t>RA5</t>
  </si>
  <si>
    <t>Point 3</t>
  </si>
  <si>
    <t>RA6</t>
  </si>
  <si>
    <t>Point 4</t>
  </si>
  <si>
    <t>RA7</t>
  </si>
  <si>
    <t>Point 5</t>
  </si>
  <si>
    <t>RA8</t>
  </si>
  <si>
    <t>Point 6</t>
  </si>
  <si>
    <t>RA9</t>
  </si>
  <si>
    <t>Point 7</t>
  </si>
  <si>
    <t>RA10</t>
  </si>
  <si>
    <t>Point 8</t>
  </si>
  <si>
    <t>RA11</t>
  </si>
  <si>
    <t>Point 9</t>
  </si>
  <si>
    <t>RA12</t>
  </si>
  <si>
    <t>Point 10</t>
  </si>
  <si>
    <t>RA13</t>
  </si>
  <si>
    <t>Point 11</t>
  </si>
  <si>
    <t>RA14</t>
  </si>
  <si>
    <t>Point 12</t>
  </si>
  <si>
    <t>RA15</t>
  </si>
  <si>
    <t>Point 13</t>
  </si>
  <si>
    <r>
      <t xml:space="preserve">New Post Doctoral Researcher
</t>
    </r>
    <r>
      <rPr>
        <sz val="10"/>
        <rFont val="Calibri"/>
        <family val="2"/>
        <scheme val="minor"/>
      </rPr>
      <t>(Level 2A)</t>
    </r>
  </si>
  <si>
    <t>PD-N1</t>
  </si>
  <si>
    <t>PD-N2</t>
  </si>
  <si>
    <t>PD-N3</t>
  </si>
  <si>
    <t>PD-N4</t>
  </si>
  <si>
    <r>
      <t xml:space="preserve">Experienced Post Doctoral Researcher
</t>
    </r>
    <r>
      <rPr>
        <sz val="10"/>
        <rFont val="Calibri"/>
        <family val="2"/>
        <scheme val="minor"/>
      </rPr>
      <t>(Level 2B)</t>
    </r>
  </si>
  <si>
    <t>PD-E1</t>
  </si>
  <si>
    <t>PD-E2</t>
  </si>
  <si>
    <t>PD-E3</t>
  </si>
  <si>
    <t>PD-E4</t>
  </si>
  <si>
    <r>
      <t xml:space="preserve">Research Fellow
</t>
    </r>
    <r>
      <rPr>
        <sz val="10"/>
        <rFont val="Calibri"/>
        <family val="2"/>
        <scheme val="minor"/>
      </rPr>
      <t>(Level 3)</t>
    </r>
  </si>
  <si>
    <t>RF1</t>
  </si>
  <si>
    <t>(Level 3)</t>
  </si>
  <si>
    <t>RF2</t>
  </si>
  <si>
    <t>RF3</t>
  </si>
  <si>
    <t>RF4</t>
  </si>
  <si>
    <r>
      <t xml:space="preserve">Senior Research Fellow
</t>
    </r>
    <r>
      <rPr>
        <sz val="10"/>
        <rFont val="Calibri"/>
        <family val="2"/>
        <scheme val="minor"/>
      </rPr>
      <t>(Level 4)</t>
    </r>
  </si>
  <si>
    <t>SRF1</t>
  </si>
  <si>
    <t>(Level 4)</t>
  </si>
  <si>
    <t>SRF2</t>
  </si>
  <si>
    <t>SRF3</t>
  </si>
  <si>
    <t>SRF4</t>
  </si>
  <si>
    <t>*Revised salary contribution scales reflect increased Employer PRSI contribution rates of  0.15% to 11.40% from 1 October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</si>
</sst>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€&quot;#,##0;[Red]\-&quot;€&quot;#,##0"/>
    <numFmt numFmtId="43" formatCode="_-* #,##0.00_-;\-* #,##0.00_-;_-* &quot;-&quot;??_-;_-@_-"/>
    <numFmt numFmtId="164" formatCode="_-* #,##0.000000_-;\-* #,##0.000000_-;_-* &quot;-&quot;??_-;_-@_-"/>
    <numFmt numFmtId="165" formatCode="&quot;€&quot;#,##0"/>
    <numFmt numFmtId="166" formatCode="_-* #,##0_-;\-* #,##0_-;_-* &quot;-&quot;??_-;_-@_-"/>
  </numFmts>
  <fonts count="10" x14ac:knownFonts="1">
    <font>
      <sz val="10"/>
      <name val="Arial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indexed="23"/>
      <name val="Calibri"/>
      <family val="2"/>
      <scheme val="minor"/>
    </font>
    <font>
      <sz val="10"/>
      <color indexed="23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1F497D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3" fillId="3" borderId="0" xfId="1" applyNumberFormat="1" applyFont="1" applyFill="1" applyBorder="1"/>
    <xf numFmtId="164" fontId="3" fillId="3" borderId="0" xfId="1" applyNumberFormat="1" applyFont="1" applyFill="1" applyBorder="1"/>
    <xf numFmtId="0" fontId="3" fillId="3" borderId="0" xfId="0" applyFont="1" applyFill="1"/>
    <xf numFmtId="0" fontId="3" fillId="0" borderId="0" xfId="0" applyFont="1" applyAlignment="1">
      <alignment horizontal="center"/>
    </xf>
    <xf numFmtId="6" fontId="3" fillId="0" borderId="0" xfId="0" applyNumberFormat="1" applyFont="1"/>
    <xf numFmtId="6" fontId="3" fillId="0" borderId="0" xfId="0" applyNumberFormat="1" applyFont="1" applyAlignment="1">
      <alignment horizontal="left"/>
    </xf>
    <xf numFmtId="0" fontId="3" fillId="0" borderId="0" xfId="0" applyFont="1"/>
    <xf numFmtId="0" fontId="1" fillId="4" borderId="7" xfId="0" applyFont="1" applyFill="1" applyBorder="1" applyAlignment="1">
      <alignment horizontal="center" wrapText="1"/>
    </xf>
    <xf numFmtId="3" fontId="4" fillId="4" borderId="8" xfId="0" applyNumberFormat="1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wrapText="1"/>
    </xf>
    <xf numFmtId="3" fontId="5" fillId="5" borderId="10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1" fillId="4" borderId="7" xfId="0" applyNumberFormat="1" applyFont="1" applyFill="1" applyBorder="1" applyAlignment="1">
      <alignment horizontal="center" vertical="center" wrapText="1"/>
    </xf>
    <xf numFmtId="3" fontId="1" fillId="4" borderId="10" xfId="0" applyNumberFormat="1" applyFont="1" applyFill="1" applyBorder="1" applyAlignment="1">
      <alignment horizontal="center" vertical="center" wrapText="1"/>
    </xf>
    <xf numFmtId="3" fontId="1" fillId="4" borderId="11" xfId="0" applyNumberFormat="1" applyFont="1" applyFill="1" applyBorder="1" applyAlignment="1">
      <alignment horizontal="center" vertical="center" wrapText="1"/>
    </xf>
    <xf numFmtId="3" fontId="1" fillId="4" borderId="1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3" fontId="6" fillId="5" borderId="16" xfId="0" applyNumberFormat="1" applyFont="1" applyFill="1" applyBorder="1"/>
    <xf numFmtId="3" fontId="6" fillId="5" borderId="17" xfId="0" applyNumberFormat="1" applyFont="1" applyFill="1" applyBorder="1"/>
    <xf numFmtId="0" fontId="3" fillId="0" borderId="17" xfId="0" applyFont="1" applyBorder="1"/>
    <xf numFmtId="0" fontId="3" fillId="0" borderId="18" xfId="0" applyFont="1" applyBorder="1"/>
    <xf numFmtId="165" fontId="3" fillId="6" borderId="19" xfId="0" applyNumberFormat="1" applyFont="1" applyFill="1" applyBorder="1" applyAlignment="1">
      <alignment horizontal="center"/>
    </xf>
    <xf numFmtId="165" fontId="3" fillId="6" borderId="20" xfId="0" applyNumberFormat="1" applyFont="1" applyFill="1" applyBorder="1" applyAlignment="1">
      <alignment horizontal="center"/>
    </xf>
    <xf numFmtId="0" fontId="3" fillId="0" borderId="0" xfId="2" applyNumberFormat="1" applyFont="1" applyBorder="1"/>
    <xf numFmtId="164" fontId="7" fillId="0" borderId="0" xfId="1" applyNumberFormat="1" applyFont="1" applyBorder="1"/>
    <xf numFmtId="166" fontId="3" fillId="0" borderId="0" xfId="1" applyNumberFormat="1" applyFont="1" applyAlignment="1">
      <alignment horizontal="center" vertical="center" wrapText="1"/>
    </xf>
    <xf numFmtId="165" fontId="3" fillId="0" borderId="0" xfId="0" applyNumberFormat="1" applyFont="1"/>
    <xf numFmtId="165" fontId="3" fillId="3" borderId="0" xfId="0" applyNumberFormat="1" applyFont="1" applyFill="1"/>
    <xf numFmtId="165" fontId="3" fillId="0" borderId="0" xfId="0" applyNumberFormat="1" applyFont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5" fontId="3" fillId="6" borderId="24" xfId="0" applyNumberFormat="1" applyFont="1" applyFill="1" applyBorder="1" applyAlignment="1">
      <alignment horizontal="center"/>
    </xf>
    <xf numFmtId="165" fontId="3" fillId="6" borderId="1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3" fontId="6" fillId="5" borderId="27" xfId="0" applyNumberFormat="1" applyFont="1" applyFill="1" applyBorder="1"/>
    <xf numFmtId="3" fontId="6" fillId="5" borderId="28" xfId="0" applyNumberFormat="1" applyFont="1" applyFill="1" applyBorder="1"/>
    <xf numFmtId="165" fontId="3" fillId="7" borderId="29" xfId="0" applyNumberFormat="1" applyFont="1" applyFill="1" applyBorder="1" applyAlignment="1">
      <alignment horizontal="center"/>
    </xf>
    <xf numFmtId="165" fontId="3" fillId="7" borderId="30" xfId="0" applyNumberFormat="1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165" fontId="3" fillId="7" borderId="19" xfId="0" applyNumberFormat="1" applyFont="1" applyFill="1" applyBorder="1" applyAlignment="1">
      <alignment horizontal="center"/>
    </xf>
    <xf numFmtId="165" fontId="3" fillId="7" borderId="20" xfId="0" applyNumberFormat="1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3" fontId="3" fillId="0" borderId="0" xfId="0" applyNumberFormat="1" applyFont="1"/>
    <xf numFmtId="3" fontId="6" fillId="5" borderId="33" xfId="0" applyNumberFormat="1" applyFont="1" applyFill="1" applyBorder="1"/>
    <xf numFmtId="3" fontId="6" fillId="5" borderId="34" xfId="0" applyNumberFormat="1" applyFont="1" applyFill="1" applyBorder="1"/>
    <xf numFmtId="0" fontId="3" fillId="0" borderId="5" xfId="0" applyFont="1" applyBorder="1"/>
    <xf numFmtId="165" fontId="3" fillId="7" borderId="35" xfId="0" applyNumberFormat="1" applyFont="1" applyFill="1" applyBorder="1" applyAlignment="1">
      <alignment horizontal="center"/>
    </xf>
    <xf numFmtId="165" fontId="3" fillId="7" borderId="21" xfId="0" applyNumberFormat="1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3" fontId="6" fillId="5" borderId="37" xfId="0" applyNumberFormat="1" applyFont="1" applyFill="1" applyBorder="1"/>
    <xf numFmtId="3" fontId="6" fillId="5" borderId="38" xfId="0" applyNumberFormat="1" applyFont="1" applyFill="1" applyBorder="1"/>
    <xf numFmtId="0" fontId="3" fillId="0" borderId="2" xfId="0" applyFont="1" applyBorder="1"/>
    <xf numFmtId="165" fontId="3" fillId="8" borderId="29" xfId="0" applyNumberFormat="1" applyFont="1" applyFill="1" applyBorder="1" applyAlignment="1">
      <alignment horizontal="center"/>
    </xf>
    <xf numFmtId="165" fontId="3" fillId="8" borderId="30" xfId="0" applyNumberFormat="1" applyFont="1" applyFill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165" fontId="3" fillId="8" borderId="19" xfId="0" applyNumberFormat="1" applyFont="1" applyFill="1" applyBorder="1" applyAlignment="1">
      <alignment horizontal="center"/>
    </xf>
    <xf numFmtId="165" fontId="3" fillId="8" borderId="20" xfId="0" applyNumberFormat="1" applyFont="1" applyFill="1" applyBorder="1" applyAlignment="1">
      <alignment horizontal="center"/>
    </xf>
    <xf numFmtId="164" fontId="3" fillId="0" borderId="0" xfId="1" applyNumberFormat="1" applyFont="1" applyBorder="1"/>
    <xf numFmtId="0" fontId="3" fillId="0" borderId="4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165" fontId="3" fillId="8" borderId="35" xfId="0" applyNumberFormat="1" applyFont="1" applyFill="1" applyBorder="1" applyAlignment="1">
      <alignment horizontal="center"/>
    </xf>
    <xf numFmtId="165" fontId="3" fillId="8" borderId="21" xfId="0" applyNumberFormat="1" applyFont="1" applyFill="1" applyBorder="1" applyAlignment="1">
      <alignment horizontal="center"/>
    </xf>
    <xf numFmtId="165" fontId="3" fillId="9" borderId="29" xfId="0" applyNumberFormat="1" applyFont="1" applyFill="1" applyBorder="1" applyAlignment="1">
      <alignment horizontal="center"/>
    </xf>
    <xf numFmtId="165" fontId="3" fillId="9" borderId="30" xfId="0" applyNumberFormat="1" applyFont="1" applyFill="1" applyBorder="1" applyAlignment="1">
      <alignment horizontal="center"/>
    </xf>
    <xf numFmtId="165" fontId="3" fillId="9" borderId="19" xfId="0" applyNumberFormat="1" applyFont="1" applyFill="1" applyBorder="1" applyAlignment="1">
      <alignment horizontal="center"/>
    </xf>
    <xf numFmtId="165" fontId="3" fillId="9" borderId="20" xfId="0" applyNumberFormat="1" applyFont="1" applyFill="1" applyBorder="1" applyAlignment="1">
      <alignment horizontal="center"/>
    </xf>
    <xf numFmtId="165" fontId="3" fillId="9" borderId="35" xfId="0" applyNumberFormat="1" applyFont="1" applyFill="1" applyBorder="1" applyAlignment="1">
      <alignment horizontal="center"/>
    </xf>
    <xf numFmtId="165" fontId="3" fillId="9" borderId="2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 applyNumberFormat="1" applyFont="1" applyBorder="1"/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059C7-ACA5-4BD3-B561-BCA73B372A7A}">
  <sheetPr>
    <pageSetUpPr fitToPage="1"/>
  </sheetPr>
  <dimension ref="A1:S41"/>
  <sheetViews>
    <sheetView tabSelected="1" workbookViewId="0">
      <selection activeCell="O13" sqref="O13"/>
    </sheetView>
  </sheetViews>
  <sheetFormatPr defaultColWidth="9" defaultRowHeight="12.75" x14ac:dyDescent="0.2"/>
  <cols>
    <col min="1" max="1" width="19.28515625" style="4" customWidth="1"/>
    <col min="2" max="2" width="17.28515625" style="7" hidden="1" customWidth="1"/>
    <col min="3" max="3" width="8.28515625" style="4" customWidth="1"/>
    <col min="4" max="4" width="15.28515625" style="46" hidden="1" customWidth="1"/>
    <col min="5" max="6" width="15.5703125" style="46" hidden="1" customWidth="1"/>
    <col min="7" max="7" width="9" style="7" hidden="1" customWidth="1"/>
    <col min="8" max="8" width="2.28515625" style="7" hidden="1" customWidth="1"/>
    <col min="9" max="9" width="13.42578125" style="7" customWidth="1"/>
    <col min="10" max="11" width="13.5703125" style="46" customWidth="1"/>
    <col min="12" max="12" width="14.5703125" style="46" customWidth="1"/>
    <col min="13" max="13" width="18" style="75" customWidth="1"/>
    <col min="14" max="14" width="18" style="63" customWidth="1"/>
    <col min="15" max="15" width="14" style="7" customWidth="1"/>
    <col min="16" max="16" width="13.42578125" style="7" customWidth="1"/>
    <col min="17" max="17" width="13.5703125" style="7" customWidth="1"/>
    <col min="18" max="18" width="13.85546875" style="7" customWidth="1"/>
    <col min="19" max="19" width="14.5703125" style="7" customWidth="1"/>
    <col min="20" max="20" width="15" style="7" customWidth="1"/>
    <col min="21" max="16384" width="9" style="7"/>
  </cols>
  <sheetData>
    <row r="1" spans="1:19" ht="21" customHeight="1" x14ac:dyDescent="0.2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4"/>
      <c r="M1" s="1"/>
      <c r="N1" s="2"/>
      <c r="O1" s="3"/>
      <c r="P1" s="3"/>
      <c r="Q1" s="4"/>
      <c r="R1" s="5"/>
      <c r="S1" s="6"/>
    </row>
    <row r="2" spans="1:19" ht="21" customHeight="1" thickBot="1" x14ac:dyDescent="0.25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7"/>
      <c r="M2" s="1"/>
      <c r="N2" s="2"/>
      <c r="O2" s="3"/>
      <c r="P2" s="3"/>
      <c r="Q2" s="4"/>
      <c r="R2" s="5"/>
      <c r="S2" s="6"/>
    </row>
    <row r="3" spans="1:19" s="17" customFormat="1" ht="60" customHeight="1" thickBot="1" x14ac:dyDescent="0.25">
      <c r="A3" s="8" t="s">
        <v>1</v>
      </c>
      <c r="B3" s="9"/>
      <c r="C3" s="10" t="s">
        <v>2</v>
      </c>
      <c r="D3" s="11" t="s">
        <v>3</v>
      </c>
      <c r="E3" s="11" t="s">
        <v>4</v>
      </c>
      <c r="F3" s="11" t="s">
        <v>5</v>
      </c>
      <c r="G3" s="12"/>
      <c r="H3" s="12"/>
      <c r="I3" s="13" t="s">
        <v>6</v>
      </c>
      <c r="J3" s="14" t="s">
        <v>7</v>
      </c>
      <c r="K3" s="15" t="s">
        <v>8</v>
      </c>
      <c r="L3" s="16" t="s">
        <v>9</v>
      </c>
      <c r="M3" s="1"/>
      <c r="N3" s="2"/>
      <c r="O3" s="3"/>
      <c r="P3" s="3"/>
      <c r="Q3" s="4"/>
      <c r="S3" s="6"/>
    </row>
    <row r="4" spans="1:19" x14ac:dyDescent="0.2">
      <c r="A4" s="88" t="s">
        <v>10</v>
      </c>
      <c r="B4" s="18" t="s">
        <v>11</v>
      </c>
      <c r="C4" s="19" t="s">
        <v>12</v>
      </c>
      <c r="D4" s="20" t="e">
        <v>#REF!</v>
      </c>
      <c r="E4" s="21" t="e">
        <v>#REF!</v>
      </c>
      <c r="F4" s="21" t="e">
        <v>#REF!</v>
      </c>
      <c r="G4" s="22"/>
      <c r="H4" s="23"/>
      <c r="I4" s="24">
        <v>34129.859226285284</v>
      </c>
      <c r="J4" s="24">
        <f>I4*0.114</f>
        <v>3890.8039517965226</v>
      </c>
      <c r="K4" s="24">
        <f>I4*0.2</f>
        <v>6825.9718452570569</v>
      </c>
      <c r="L4" s="25">
        <f>I4+J4+K4</f>
        <v>44846.635023338866</v>
      </c>
      <c r="M4" s="26"/>
      <c r="N4" s="27"/>
      <c r="O4" s="3"/>
      <c r="P4" s="3"/>
      <c r="Q4" s="28"/>
      <c r="R4" s="29"/>
      <c r="S4" s="6"/>
    </row>
    <row r="5" spans="1:19" x14ac:dyDescent="0.2">
      <c r="A5" s="88"/>
      <c r="B5" s="18" t="s">
        <v>13</v>
      </c>
      <c r="C5" s="19" t="s">
        <v>14</v>
      </c>
      <c r="D5" s="20" t="e">
        <v>#REF!</v>
      </c>
      <c r="E5" s="21" t="e">
        <v>#REF!</v>
      </c>
      <c r="F5" s="21" t="e">
        <v>#REF!</v>
      </c>
      <c r="G5" s="22"/>
      <c r="H5" s="23"/>
      <c r="I5" s="24">
        <v>34966.362525144003</v>
      </c>
      <c r="J5" s="24">
        <f t="shared" ref="J5:J34" si="0">I5*0.114</f>
        <v>3986.1653278664166</v>
      </c>
      <c r="K5" s="24">
        <f t="shared" ref="K5:K34" si="1">I5*0.2</f>
        <v>6993.2725050288009</v>
      </c>
      <c r="L5" s="25">
        <f t="shared" ref="L5:L34" si="2">I5+J5+K5</f>
        <v>45945.800358039218</v>
      </c>
      <c r="M5" s="26"/>
      <c r="N5" s="27"/>
      <c r="O5" s="30"/>
      <c r="P5" s="31"/>
      <c r="Q5" s="28"/>
      <c r="S5" s="6"/>
    </row>
    <row r="6" spans="1:19" x14ac:dyDescent="0.2">
      <c r="A6" s="88"/>
      <c r="B6" s="18" t="s">
        <v>15</v>
      </c>
      <c r="C6" s="19" t="s">
        <v>16</v>
      </c>
      <c r="D6" s="20" t="e">
        <v>#REF!</v>
      </c>
      <c r="E6" s="21" t="e">
        <v>#REF!</v>
      </c>
      <c r="F6" s="21" t="e">
        <v>#REF!</v>
      </c>
      <c r="G6" s="22"/>
      <c r="H6" s="23"/>
      <c r="I6" s="24">
        <v>35395.187952227461</v>
      </c>
      <c r="J6" s="24">
        <f t="shared" si="0"/>
        <v>4035.0514265539309</v>
      </c>
      <c r="K6" s="24">
        <f t="shared" si="1"/>
        <v>7079.0375904454922</v>
      </c>
      <c r="L6" s="25">
        <f t="shared" si="2"/>
        <v>46509.276969226885</v>
      </c>
      <c r="M6" s="26"/>
      <c r="N6" s="27"/>
      <c r="O6" s="30"/>
      <c r="P6" s="31"/>
      <c r="Q6" s="28"/>
      <c r="S6" s="6"/>
    </row>
    <row r="7" spans="1:19" x14ac:dyDescent="0.2">
      <c r="A7" s="88"/>
      <c r="B7" s="18" t="s">
        <v>17</v>
      </c>
      <c r="C7" s="19" t="s">
        <v>18</v>
      </c>
      <c r="D7" s="20" t="e">
        <v>#REF!</v>
      </c>
      <c r="E7" s="21" t="e">
        <v>#REF!</v>
      </c>
      <c r="F7" s="21" t="e">
        <v>#REF!</v>
      </c>
      <c r="G7" s="22"/>
      <c r="H7" s="23"/>
      <c r="I7" s="24">
        <v>36271.636633335045</v>
      </c>
      <c r="J7" s="24">
        <f t="shared" si="0"/>
        <v>4134.966576200195</v>
      </c>
      <c r="K7" s="24">
        <f t="shared" si="1"/>
        <v>7254.3273266670094</v>
      </c>
      <c r="L7" s="25">
        <f t="shared" si="2"/>
        <v>47660.93053620225</v>
      </c>
      <c r="M7" s="26"/>
      <c r="N7" s="27"/>
      <c r="O7" s="30"/>
      <c r="P7" s="31"/>
      <c r="Q7" s="28"/>
      <c r="S7" s="6"/>
    </row>
    <row r="8" spans="1:19" x14ac:dyDescent="0.2">
      <c r="A8" s="88"/>
      <c r="B8" s="18" t="s">
        <v>19</v>
      </c>
      <c r="C8" s="19" t="s">
        <v>20</v>
      </c>
      <c r="D8" s="20" t="e">
        <v>#REF!</v>
      </c>
      <c r="E8" s="21" t="e">
        <v>#REF!</v>
      </c>
      <c r="F8" s="21" t="e">
        <v>#REF!</v>
      </c>
      <c r="G8" s="22"/>
      <c r="H8" s="23"/>
      <c r="I8" s="24">
        <v>37172.75746230223</v>
      </c>
      <c r="J8" s="24">
        <f t="shared" si="0"/>
        <v>4237.6943507024544</v>
      </c>
      <c r="K8" s="24">
        <f t="shared" si="1"/>
        <v>7434.5514924604468</v>
      </c>
      <c r="L8" s="25">
        <f t="shared" si="2"/>
        <v>48845.003305465129</v>
      </c>
      <c r="M8" s="26"/>
      <c r="N8" s="27"/>
      <c r="O8" s="30"/>
      <c r="P8" s="31"/>
      <c r="Q8" s="28"/>
      <c r="S8" s="6"/>
    </row>
    <row r="9" spans="1:19" x14ac:dyDescent="0.2">
      <c r="A9" s="88"/>
      <c r="B9" s="18" t="s">
        <v>21</v>
      </c>
      <c r="C9" s="19" t="s">
        <v>22</v>
      </c>
      <c r="D9" s="20" t="e">
        <v>#REF!</v>
      </c>
      <c r="E9" s="21" t="e">
        <v>#REF!</v>
      </c>
      <c r="F9" s="21" t="e">
        <v>#REF!</v>
      </c>
      <c r="G9" s="22"/>
      <c r="H9" s="23"/>
      <c r="I9" s="24">
        <v>38102.075031680382</v>
      </c>
      <c r="J9" s="24">
        <f t="shared" si="0"/>
        <v>4343.6365536115636</v>
      </c>
      <c r="K9" s="24">
        <f t="shared" si="1"/>
        <v>7620.4150063360767</v>
      </c>
      <c r="L9" s="25">
        <f t="shared" si="2"/>
        <v>50066.126591628024</v>
      </c>
      <c r="M9" s="26"/>
      <c r="N9" s="27"/>
      <c r="O9" s="30"/>
      <c r="P9" s="31"/>
      <c r="Q9" s="28"/>
      <c r="S9" s="6"/>
    </row>
    <row r="10" spans="1:19" x14ac:dyDescent="0.2">
      <c r="A10" s="88"/>
      <c r="B10" s="18" t="s">
        <v>23</v>
      </c>
      <c r="C10" s="19" t="s">
        <v>24</v>
      </c>
      <c r="D10" s="20" t="e">
        <v>#REF!</v>
      </c>
      <c r="E10" s="21" t="e">
        <v>#REF!</v>
      </c>
      <c r="F10" s="21" t="e">
        <v>#REF!</v>
      </c>
      <c r="G10" s="22"/>
      <c r="H10" s="23"/>
      <c r="I10" s="24">
        <v>39060.764205653286</v>
      </c>
      <c r="J10" s="24">
        <f t="shared" si="0"/>
        <v>4452.9271194444746</v>
      </c>
      <c r="K10" s="24">
        <f t="shared" si="1"/>
        <v>7812.1528411306572</v>
      </c>
      <c r="L10" s="25">
        <f t="shared" si="2"/>
        <v>51325.844166228417</v>
      </c>
      <c r="M10" s="26"/>
      <c r="N10" s="27"/>
      <c r="O10" s="30"/>
      <c r="P10" s="31"/>
      <c r="Q10" s="28"/>
      <c r="S10" s="6"/>
    </row>
    <row r="11" spans="1:19" x14ac:dyDescent="0.2">
      <c r="A11" s="88"/>
      <c r="B11" s="18" t="s">
        <v>25</v>
      </c>
      <c r="C11" s="19" t="s">
        <v>26</v>
      </c>
      <c r="D11" s="20" t="e">
        <v>#REF!</v>
      </c>
      <c r="E11" s="21" t="e">
        <v>#REF!</v>
      </c>
      <c r="F11" s="21" t="e">
        <v>#REF!</v>
      </c>
      <c r="G11" s="22"/>
      <c r="H11" s="23"/>
      <c r="I11" s="24">
        <v>39696.377361402505</v>
      </c>
      <c r="J11" s="24">
        <f t="shared" si="0"/>
        <v>4525.3870191998858</v>
      </c>
      <c r="K11" s="24">
        <f t="shared" si="1"/>
        <v>7939.2754722805012</v>
      </c>
      <c r="L11" s="25">
        <f t="shared" si="2"/>
        <v>52161.039852882896</v>
      </c>
      <c r="M11" s="26"/>
      <c r="N11" s="27"/>
      <c r="O11" s="30"/>
      <c r="P11" s="31"/>
      <c r="Q11" s="28"/>
      <c r="S11" s="6"/>
    </row>
    <row r="12" spans="1:19" x14ac:dyDescent="0.2">
      <c r="A12" s="88"/>
      <c r="B12" s="18" t="s">
        <v>27</v>
      </c>
      <c r="C12" s="19" t="s">
        <v>28</v>
      </c>
      <c r="D12" s="20" t="e">
        <v>#REF!</v>
      </c>
      <c r="E12" s="21" t="e">
        <v>#REF!</v>
      </c>
      <c r="F12" s="21" t="e">
        <v>#REF!</v>
      </c>
      <c r="G12" s="22"/>
      <c r="H12" s="23"/>
      <c r="I12" s="24">
        <v>40674.655359984346</v>
      </c>
      <c r="J12" s="24">
        <f t="shared" si="0"/>
        <v>4636.9107110382156</v>
      </c>
      <c r="K12" s="24">
        <f t="shared" si="1"/>
        <v>8134.9310719968698</v>
      </c>
      <c r="L12" s="25">
        <f t="shared" si="2"/>
        <v>53446.497143019435</v>
      </c>
      <c r="M12" s="26"/>
      <c r="N12" s="27"/>
      <c r="O12" s="30"/>
      <c r="P12" s="31"/>
      <c r="Q12" s="28"/>
      <c r="S12" s="6"/>
    </row>
    <row r="13" spans="1:19" x14ac:dyDescent="0.2">
      <c r="A13" s="88"/>
      <c r="B13" s="18" t="s">
        <v>29</v>
      </c>
      <c r="C13" s="19" t="s">
        <v>30</v>
      </c>
      <c r="D13" s="20" t="e">
        <v>#REF!</v>
      </c>
      <c r="E13" s="21" t="e">
        <v>#REF!</v>
      </c>
      <c r="F13" s="21" t="e">
        <v>#REF!</v>
      </c>
      <c r="G13" s="22"/>
      <c r="H13" s="23"/>
      <c r="I13" s="24">
        <v>41500.868281509538</v>
      </c>
      <c r="J13" s="24">
        <f t="shared" si="0"/>
        <v>4731.0989840920874</v>
      </c>
      <c r="K13" s="24">
        <f t="shared" si="1"/>
        <v>8300.1736563019076</v>
      </c>
      <c r="L13" s="25">
        <f t="shared" si="2"/>
        <v>54532.140921903534</v>
      </c>
      <c r="M13" s="26"/>
      <c r="N13" s="27"/>
      <c r="O13" s="30"/>
      <c r="P13" s="31"/>
      <c r="Q13" s="28"/>
      <c r="S13" s="6"/>
    </row>
    <row r="14" spans="1:19" x14ac:dyDescent="0.2">
      <c r="A14" s="88"/>
      <c r="B14" s="18" t="s">
        <v>31</v>
      </c>
      <c r="C14" s="19" t="s">
        <v>32</v>
      </c>
      <c r="D14" s="20" t="e">
        <v>#REF!</v>
      </c>
      <c r="E14" s="21" t="e">
        <v>#REF!</v>
      </c>
      <c r="F14" s="21" t="e">
        <v>#REF!</v>
      </c>
      <c r="G14" s="22"/>
      <c r="H14" s="23"/>
      <c r="I14" s="24">
        <v>42173.343618470448</v>
      </c>
      <c r="J14" s="24">
        <f t="shared" si="0"/>
        <v>4807.7611725056313</v>
      </c>
      <c r="K14" s="24">
        <f t="shared" si="1"/>
        <v>8434.6687236940907</v>
      </c>
      <c r="L14" s="25">
        <f t="shared" si="2"/>
        <v>55415.773514670174</v>
      </c>
      <c r="M14" s="26"/>
      <c r="N14" s="27"/>
      <c r="O14" s="30"/>
      <c r="P14" s="31"/>
      <c r="Q14" s="28"/>
    </row>
    <row r="15" spans="1:19" x14ac:dyDescent="0.2">
      <c r="A15" s="88"/>
      <c r="B15" s="18" t="s">
        <v>33</v>
      </c>
      <c r="C15" s="19" t="s">
        <v>34</v>
      </c>
      <c r="D15" s="20" t="e">
        <v>#REF!</v>
      </c>
      <c r="E15" s="21" t="e">
        <v>#REF!</v>
      </c>
      <c r="F15" s="21" t="e">
        <v>#REF!</v>
      </c>
      <c r="G15" s="22"/>
      <c r="H15" s="23"/>
      <c r="I15" s="24">
        <v>43226.6182426261</v>
      </c>
      <c r="J15" s="24">
        <f t="shared" si="0"/>
        <v>4927.8344796593756</v>
      </c>
      <c r="K15" s="24">
        <f t="shared" si="1"/>
        <v>8645.3236485252201</v>
      </c>
      <c r="L15" s="25">
        <f t="shared" si="2"/>
        <v>56799.776370810694</v>
      </c>
      <c r="M15" s="26"/>
      <c r="N15" s="27"/>
      <c r="O15" s="30"/>
      <c r="P15" s="31"/>
      <c r="Q15" s="28"/>
    </row>
    <row r="16" spans="1:19" ht="13.5" thickBot="1" x14ac:dyDescent="0.25">
      <c r="A16" s="89"/>
      <c r="B16" s="32" t="s">
        <v>35</v>
      </c>
      <c r="C16" s="33" t="s">
        <v>36</v>
      </c>
      <c r="D16" s="20" t="e">
        <v>#REF!</v>
      </c>
      <c r="E16" s="21" t="e">
        <v>#REF!</v>
      </c>
      <c r="F16" s="21" t="e">
        <v>#REF!</v>
      </c>
      <c r="G16" s="22"/>
      <c r="H16" s="23"/>
      <c r="I16" s="34">
        <v>44311.143872113862</v>
      </c>
      <c r="J16" s="34">
        <f t="shared" si="0"/>
        <v>5051.4704014209801</v>
      </c>
      <c r="K16" s="34">
        <f t="shared" si="1"/>
        <v>8862.2287744227724</v>
      </c>
      <c r="L16" s="35">
        <f t="shared" si="2"/>
        <v>58224.843047957613</v>
      </c>
      <c r="M16" s="26"/>
      <c r="N16" s="27"/>
      <c r="O16" s="30"/>
      <c r="P16" s="31"/>
      <c r="Q16" s="28"/>
      <c r="S16" s="17"/>
    </row>
    <row r="17" spans="1:19" ht="12.75" customHeight="1" x14ac:dyDescent="0.2">
      <c r="A17" s="90" t="s">
        <v>37</v>
      </c>
      <c r="B17" s="36"/>
      <c r="C17" s="37" t="s">
        <v>12</v>
      </c>
      <c r="D17" s="38"/>
      <c r="E17" s="39"/>
      <c r="F17" s="39"/>
      <c r="I17" s="40">
        <v>47273.044710810915</v>
      </c>
      <c r="J17" s="40">
        <f t="shared" si="0"/>
        <v>5389.1270970324449</v>
      </c>
      <c r="K17" s="40">
        <f t="shared" si="1"/>
        <v>9454.6089421621837</v>
      </c>
      <c r="L17" s="41">
        <f t="shared" si="2"/>
        <v>62116.78075000555</v>
      </c>
      <c r="M17" s="26"/>
      <c r="N17" s="27"/>
      <c r="O17" s="30"/>
      <c r="P17" s="31"/>
      <c r="Q17" s="28"/>
      <c r="S17" s="17"/>
    </row>
    <row r="18" spans="1:19" ht="13.5" thickBot="1" x14ac:dyDescent="0.25">
      <c r="A18" s="88"/>
      <c r="B18" s="42"/>
      <c r="C18" s="19" t="s">
        <v>14</v>
      </c>
      <c r="D18" s="38"/>
      <c r="E18" s="39"/>
      <c r="F18" s="39"/>
      <c r="I18" s="43">
        <v>47879.545703181851</v>
      </c>
      <c r="J18" s="43">
        <f t="shared" si="0"/>
        <v>5458.2682101627315</v>
      </c>
      <c r="K18" s="43">
        <f t="shared" si="1"/>
        <v>9575.9091406363714</v>
      </c>
      <c r="L18" s="44">
        <f t="shared" si="2"/>
        <v>62913.723053980953</v>
      </c>
      <c r="M18" s="26"/>
      <c r="N18" s="27"/>
      <c r="O18" s="30"/>
      <c r="P18" s="31"/>
      <c r="Q18" s="28"/>
      <c r="S18" s="17"/>
    </row>
    <row r="19" spans="1:19" ht="12.75" customHeight="1" x14ac:dyDescent="0.2">
      <c r="A19" s="88"/>
      <c r="B19" s="45" t="s">
        <v>38</v>
      </c>
      <c r="C19" s="19" t="s">
        <v>16</v>
      </c>
      <c r="D19" s="38">
        <v>40000</v>
      </c>
      <c r="E19" s="39">
        <v>4300</v>
      </c>
      <c r="F19" s="39">
        <v>44300</v>
      </c>
      <c r="G19" s="46"/>
      <c r="H19" s="46"/>
      <c r="I19" s="43">
        <v>49890.027046213036</v>
      </c>
      <c r="J19" s="43">
        <f t="shared" si="0"/>
        <v>5687.463083268286</v>
      </c>
      <c r="K19" s="43">
        <f t="shared" si="1"/>
        <v>9978.0054092426071</v>
      </c>
      <c r="L19" s="44">
        <f t="shared" si="2"/>
        <v>65555.495538723932</v>
      </c>
      <c r="M19" s="26"/>
      <c r="N19" s="27"/>
      <c r="O19" s="30"/>
      <c r="P19" s="31"/>
      <c r="Q19" s="28"/>
    </row>
    <row r="20" spans="1:19" x14ac:dyDescent="0.2">
      <c r="A20" s="88"/>
      <c r="B20" s="18" t="s">
        <v>39</v>
      </c>
      <c r="C20" s="19" t="s">
        <v>18</v>
      </c>
      <c r="D20" s="20">
        <v>41200</v>
      </c>
      <c r="E20" s="21">
        <v>4429</v>
      </c>
      <c r="F20" s="21">
        <v>45629</v>
      </c>
      <c r="I20" s="43">
        <v>51176.488504742083</v>
      </c>
      <c r="J20" s="43">
        <f t="shared" si="0"/>
        <v>5834.1196895405974</v>
      </c>
      <c r="K20" s="43">
        <f t="shared" si="1"/>
        <v>10235.297700948417</v>
      </c>
      <c r="L20" s="44">
        <f t="shared" si="2"/>
        <v>67245.905895231088</v>
      </c>
      <c r="M20" s="26"/>
      <c r="N20" s="27"/>
      <c r="O20" s="30"/>
      <c r="P20" s="31"/>
      <c r="Q20" s="28"/>
    </row>
    <row r="21" spans="1:19" x14ac:dyDescent="0.2">
      <c r="A21" s="88"/>
      <c r="B21" s="18" t="s">
        <v>40</v>
      </c>
      <c r="C21" s="19" t="s">
        <v>20</v>
      </c>
      <c r="D21" s="20">
        <v>42436</v>
      </c>
      <c r="E21" s="21">
        <v>4561.87</v>
      </c>
      <c r="F21" s="21">
        <v>46997.87</v>
      </c>
      <c r="I21" s="43">
        <v>52513.02802845103</v>
      </c>
      <c r="J21" s="43">
        <f t="shared" si="0"/>
        <v>5986.4851952434174</v>
      </c>
      <c r="K21" s="43">
        <f t="shared" si="1"/>
        <v>10502.605605690207</v>
      </c>
      <c r="L21" s="44">
        <f t="shared" si="2"/>
        <v>69002.11882938465</v>
      </c>
      <c r="M21" s="26"/>
      <c r="N21" s="27"/>
      <c r="O21" s="30"/>
      <c r="P21" s="31"/>
      <c r="Q21" s="28"/>
      <c r="R21" s="5"/>
    </row>
    <row r="22" spans="1:19" ht="13.5" thickBot="1" x14ac:dyDescent="0.25">
      <c r="A22" s="89"/>
      <c r="B22" s="32" t="s">
        <v>41</v>
      </c>
      <c r="C22" s="33" t="s">
        <v>22</v>
      </c>
      <c r="D22" s="47">
        <v>43709.08</v>
      </c>
      <c r="E22" s="48">
        <v>4698.7260999999999</v>
      </c>
      <c r="F22" s="48">
        <v>48407.806100000002</v>
      </c>
      <c r="G22" s="49"/>
      <c r="H22" s="49"/>
      <c r="I22" s="50">
        <v>53925.007447454962</v>
      </c>
      <c r="J22" s="50">
        <f t="shared" si="0"/>
        <v>6147.450849009866</v>
      </c>
      <c r="K22" s="50">
        <f t="shared" si="1"/>
        <v>10785.001489490993</v>
      </c>
      <c r="L22" s="51">
        <f t="shared" si="2"/>
        <v>70857.459785955827</v>
      </c>
      <c r="M22" s="26"/>
      <c r="N22" s="27"/>
      <c r="O22" s="30"/>
      <c r="P22" s="31"/>
      <c r="Q22" s="28"/>
      <c r="R22" s="5"/>
    </row>
    <row r="23" spans="1:19" ht="12.75" customHeight="1" x14ac:dyDescent="0.2">
      <c r="A23" s="90" t="s">
        <v>42</v>
      </c>
      <c r="B23" s="52" t="s">
        <v>43</v>
      </c>
      <c r="C23" s="53" t="s">
        <v>12</v>
      </c>
      <c r="D23" s="54">
        <v>45020.352400000003</v>
      </c>
      <c r="E23" s="55">
        <v>4839.6878830000005</v>
      </c>
      <c r="F23" s="55">
        <v>49860.040283000002</v>
      </c>
      <c r="G23" s="56"/>
      <c r="H23" s="56"/>
      <c r="I23" s="57">
        <v>55398.773747131243</v>
      </c>
      <c r="J23" s="57">
        <f t="shared" si="0"/>
        <v>6315.4602071729623</v>
      </c>
      <c r="K23" s="57">
        <f t="shared" si="1"/>
        <v>11079.754749426249</v>
      </c>
      <c r="L23" s="58">
        <f t="shared" si="2"/>
        <v>72793.988703730458</v>
      </c>
      <c r="M23" s="26"/>
      <c r="N23" s="27"/>
      <c r="O23" s="30"/>
      <c r="P23" s="31"/>
      <c r="Q23" s="28"/>
      <c r="R23" s="5"/>
    </row>
    <row r="24" spans="1:19" ht="12.75" customHeight="1" x14ac:dyDescent="0.2">
      <c r="A24" s="88"/>
      <c r="B24" s="59" t="s">
        <v>44</v>
      </c>
      <c r="C24" s="60" t="s">
        <v>14</v>
      </c>
      <c r="D24" s="20">
        <v>46370.962972000001</v>
      </c>
      <c r="E24" s="21">
        <v>4984.8785194900001</v>
      </c>
      <c r="F24" s="21">
        <v>51355.841491489999</v>
      </c>
      <c r="I24" s="61">
        <v>56956.819071779952</v>
      </c>
      <c r="J24" s="61">
        <f t="shared" si="0"/>
        <v>6493.0773741829144</v>
      </c>
      <c r="K24" s="61">
        <f t="shared" si="1"/>
        <v>11391.363814355991</v>
      </c>
      <c r="L24" s="62">
        <f t="shared" si="2"/>
        <v>74841.260260318857</v>
      </c>
      <c r="M24" s="26"/>
      <c r="O24" s="30"/>
      <c r="P24" s="31"/>
      <c r="Q24" s="28"/>
      <c r="R24" s="5"/>
    </row>
    <row r="25" spans="1:19" ht="12.75" customHeight="1" x14ac:dyDescent="0.2">
      <c r="A25" s="88"/>
      <c r="B25" s="59" t="s">
        <v>45</v>
      </c>
      <c r="C25" s="60" t="s">
        <v>16</v>
      </c>
      <c r="D25" s="20">
        <v>47762.091861159999</v>
      </c>
      <c r="E25" s="21">
        <v>5134.4248750747001</v>
      </c>
      <c r="F25" s="21">
        <v>52896.516736234698</v>
      </c>
      <c r="I25" s="61">
        <v>58577.727919810117</v>
      </c>
      <c r="J25" s="61">
        <f t="shared" si="0"/>
        <v>6677.860982858354</v>
      </c>
      <c r="K25" s="61">
        <f t="shared" si="1"/>
        <v>11715.545583962024</v>
      </c>
      <c r="L25" s="62">
        <f t="shared" si="2"/>
        <v>76971.134486630501</v>
      </c>
      <c r="M25" s="26"/>
      <c r="O25" s="30"/>
      <c r="P25" s="31"/>
      <c r="Q25" s="28"/>
      <c r="R25" s="5"/>
    </row>
    <row r="26" spans="1:19" ht="13.5" customHeight="1" thickBot="1" x14ac:dyDescent="0.25">
      <c r="A26" s="89"/>
      <c r="B26" s="64" t="s">
        <v>46</v>
      </c>
      <c r="C26" s="65" t="s">
        <v>18</v>
      </c>
      <c r="D26" s="47">
        <v>49194.954616994801</v>
      </c>
      <c r="E26" s="48">
        <v>5288.4576213269411</v>
      </c>
      <c r="F26" s="48">
        <v>54483.41223832174</v>
      </c>
      <c r="G26" s="49"/>
      <c r="H26" s="49"/>
      <c r="I26" s="61">
        <v>60251.252959266771</v>
      </c>
      <c r="J26" s="66">
        <f t="shared" si="0"/>
        <v>6868.6428373564122</v>
      </c>
      <c r="K26" s="66">
        <f t="shared" si="1"/>
        <v>12050.250591853355</v>
      </c>
      <c r="L26" s="67">
        <f t="shared" si="2"/>
        <v>79170.14638847654</v>
      </c>
      <c r="M26" s="26"/>
      <c r="O26" s="30"/>
      <c r="P26" s="31"/>
      <c r="Q26" s="28"/>
      <c r="R26" s="5"/>
    </row>
    <row r="27" spans="1:19" ht="12.75" customHeight="1" x14ac:dyDescent="0.2">
      <c r="A27" s="90" t="s">
        <v>47</v>
      </c>
      <c r="B27" s="52" t="s">
        <v>48</v>
      </c>
      <c r="C27" s="53" t="s">
        <v>12</v>
      </c>
      <c r="D27" s="54">
        <v>55098.349171034184</v>
      </c>
      <c r="E27" s="55">
        <v>5923.0725358861746</v>
      </c>
      <c r="F27" s="55">
        <v>61021.421706920359</v>
      </c>
      <c r="G27" s="56"/>
      <c r="H27" s="56"/>
      <c r="I27" s="68">
        <v>67213.650188696716</v>
      </c>
      <c r="J27" s="68">
        <f t="shared" si="0"/>
        <v>7662.356121511426</v>
      </c>
      <c r="K27" s="68">
        <f t="shared" si="1"/>
        <v>13442.730037739344</v>
      </c>
      <c r="L27" s="69">
        <f t="shared" si="2"/>
        <v>88318.736347947488</v>
      </c>
      <c r="M27" s="26"/>
      <c r="O27" s="30"/>
      <c r="P27" s="31"/>
      <c r="Q27" s="28"/>
      <c r="R27" s="5"/>
    </row>
    <row r="28" spans="1:19" ht="12.75" customHeight="1" x14ac:dyDescent="0.2">
      <c r="A28" s="88" t="s">
        <v>49</v>
      </c>
      <c r="B28" s="59" t="s">
        <v>50</v>
      </c>
      <c r="C28" s="60" t="s">
        <v>14</v>
      </c>
      <c r="D28" s="20">
        <v>56751.299646165215</v>
      </c>
      <c r="E28" s="21">
        <v>6100.7647119627609</v>
      </c>
      <c r="F28" s="21">
        <v>62852.064358127973</v>
      </c>
      <c r="I28" s="70">
        <v>69163.121412937093</v>
      </c>
      <c r="J28" s="70">
        <f t="shared" si="0"/>
        <v>7884.595841074829</v>
      </c>
      <c r="K28" s="70">
        <f t="shared" si="1"/>
        <v>13832.62428258742</v>
      </c>
      <c r="L28" s="71">
        <f t="shared" si="2"/>
        <v>90880.341536599342</v>
      </c>
      <c r="M28" s="26"/>
      <c r="O28" s="30"/>
      <c r="P28" s="31"/>
      <c r="Q28" s="28"/>
      <c r="R28" s="5"/>
    </row>
    <row r="29" spans="1:19" ht="12.75" customHeight="1" x14ac:dyDescent="0.2">
      <c r="A29" s="88"/>
      <c r="B29" s="59" t="s">
        <v>51</v>
      </c>
      <c r="C29" s="60" t="s">
        <v>16</v>
      </c>
      <c r="D29" s="20">
        <v>58453.838635550172</v>
      </c>
      <c r="E29" s="21">
        <v>6283.7876533216431</v>
      </c>
      <c r="F29" s="21">
        <v>64737.626288871812</v>
      </c>
      <c r="I29" s="70">
        <v>71171.076773904671</v>
      </c>
      <c r="J29" s="70">
        <f t="shared" si="0"/>
        <v>8113.502752225133</v>
      </c>
      <c r="K29" s="70">
        <f t="shared" si="1"/>
        <v>14234.215354780936</v>
      </c>
      <c r="L29" s="71">
        <f t="shared" si="2"/>
        <v>93518.794880910747</v>
      </c>
      <c r="M29" s="26"/>
      <c r="O29" s="30"/>
      <c r="P29" s="31"/>
      <c r="Q29" s="28"/>
      <c r="R29" s="5"/>
    </row>
    <row r="30" spans="1:19" ht="13.5" customHeight="1" thickBot="1" x14ac:dyDescent="0.25">
      <c r="A30" s="89"/>
      <c r="B30" s="64" t="s">
        <v>52</v>
      </c>
      <c r="C30" s="65" t="s">
        <v>18</v>
      </c>
      <c r="D30" s="47">
        <v>60207.453794616675</v>
      </c>
      <c r="E30" s="48">
        <v>6472.3012829212921</v>
      </c>
      <c r="F30" s="48">
        <v>66679.755077537964</v>
      </c>
      <c r="G30" s="49"/>
      <c r="H30" s="49"/>
      <c r="I30" s="72">
        <v>73239.270795701275</v>
      </c>
      <c r="J30" s="72">
        <f t="shared" si="0"/>
        <v>8349.2768707099458</v>
      </c>
      <c r="K30" s="72">
        <f t="shared" si="1"/>
        <v>14647.854159140255</v>
      </c>
      <c r="L30" s="73">
        <f t="shared" si="2"/>
        <v>96236.401825551482</v>
      </c>
      <c r="M30" s="26"/>
      <c r="O30" s="30"/>
      <c r="P30" s="31"/>
      <c r="Q30" s="28"/>
    </row>
    <row r="31" spans="1:19" ht="12.75" customHeight="1" x14ac:dyDescent="0.2">
      <c r="A31" s="90" t="s">
        <v>53</v>
      </c>
      <c r="B31" s="52" t="s">
        <v>54</v>
      </c>
      <c r="C31" s="53" t="s">
        <v>12</v>
      </c>
      <c r="D31" s="38">
        <v>67432.348249970688</v>
      </c>
      <c r="E31" s="39">
        <v>7248.977436871849</v>
      </c>
      <c r="F31" s="39">
        <v>74681.325686842538</v>
      </c>
      <c r="I31" s="70">
        <v>81760.329449353187</v>
      </c>
      <c r="J31" s="70">
        <f t="shared" si="0"/>
        <v>9320.6775572262632</v>
      </c>
      <c r="K31" s="70">
        <f t="shared" si="1"/>
        <v>16352.065889870639</v>
      </c>
      <c r="L31" s="71">
        <f t="shared" si="2"/>
        <v>107433.07289645009</v>
      </c>
      <c r="M31" s="26"/>
      <c r="O31" s="30"/>
      <c r="P31" s="31"/>
      <c r="Q31" s="28"/>
    </row>
    <row r="32" spans="1:19" ht="12.75" customHeight="1" x14ac:dyDescent="0.2">
      <c r="A32" s="88" t="s">
        <v>55</v>
      </c>
      <c r="B32" s="59" t="s">
        <v>56</v>
      </c>
      <c r="C32" s="60" t="s">
        <v>14</v>
      </c>
      <c r="D32" s="20">
        <v>69455.318697469804</v>
      </c>
      <c r="E32" s="21">
        <v>7466.4467599780037</v>
      </c>
      <c r="F32" s="21">
        <v>76921.765457447807</v>
      </c>
      <c r="I32" s="70">
        <v>84145.882297692238</v>
      </c>
      <c r="J32" s="70">
        <f t="shared" si="0"/>
        <v>9592.6305819369154</v>
      </c>
      <c r="K32" s="70">
        <f t="shared" si="1"/>
        <v>16829.176459538448</v>
      </c>
      <c r="L32" s="71">
        <f t="shared" si="2"/>
        <v>110567.6893391676</v>
      </c>
      <c r="M32" s="26"/>
      <c r="O32" s="30"/>
      <c r="P32" s="31"/>
      <c r="Q32" s="28"/>
    </row>
    <row r="33" spans="1:17" ht="12.75" customHeight="1" x14ac:dyDescent="0.2">
      <c r="A33" s="88"/>
      <c r="B33" s="59" t="s">
        <v>57</v>
      </c>
      <c r="C33" s="60" t="s">
        <v>16</v>
      </c>
      <c r="D33" s="20">
        <v>71538.978258393894</v>
      </c>
      <c r="E33" s="21">
        <v>7690.4401627773432</v>
      </c>
      <c r="F33" s="21">
        <v>79229.418421171242</v>
      </c>
      <c r="I33" s="70">
        <v>85279.370529746375</v>
      </c>
      <c r="J33" s="70">
        <f t="shared" si="0"/>
        <v>9721.8482403910875</v>
      </c>
      <c r="K33" s="70">
        <f t="shared" si="1"/>
        <v>17055.874105949275</v>
      </c>
      <c r="L33" s="71">
        <f t="shared" si="2"/>
        <v>112057.09287608674</v>
      </c>
      <c r="M33" s="26"/>
      <c r="O33" s="30"/>
      <c r="P33" s="31"/>
      <c r="Q33" s="28"/>
    </row>
    <row r="34" spans="1:17" ht="13.5" customHeight="1" thickBot="1" x14ac:dyDescent="0.25">
      <c r="A34" s="89"/>
      <c r="B34" s="64" t="s">
        <v>58</v>
      </c>
      <c r="C34" s="65" t="s">
        <v>18</v>
      </c>
      <c r="D34" s="47">
        <v>73685.147606145707</v>
      </c>
      <c r="E34" s="48">
        <v>7921.1533676606632</v>
      </c>
      <c r="F34" s="48">
        <v>81606.30097380637</v>
      </c>
      <c r="G34" s="49"/>
      <c r="H34" s="49"/>
      <c r="I34" s="70">
        <v>87742.699286021641</v>
      </c>
      <c r="J34" s="72">
        <f t="shared" si="0"/>
        <v>10002.667718606468</v>
      </c>
      <c r="K34" s="72">
        <f t="shared" si="1"/>
        <v>17548.53985720433</v>
      </c>
      <c r="L34" s="73">
        <f t="shared" si="2"/>
        <v>115293.90686183244</v>
      </c>
      <c r="M34" s="26"/>
      <c r="O34" s="30"/>
      <c r="P34" s="31"/>
      <c r="Q34" s="28"/>
    </row>
    <row r="35" spans="1:17" x14ac:dyDescent="0.2">
      <c r="A35" s="74"/>
      <c r="O35" s="30"/>
    </row>
    <row r="36" spans="1:17" ht="53.25" customHeight="1" x14ac:dyDescent="0.2">
      <c r="A36" s="81" t="s">
        <v>59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76"/>
      <c r="N36" s="77"/>
      <c r="O36" s="30"/>
    </row>
    <row r="37" spans="1:17" x14ac:dyDescent="0.2">
      <c r="I37" s="78"/>
      <c r="J37" s="78"/>
      <c r="K37" s="78"/>
      <c r="O37" s="30"/>
    </row>
    <row r="38" spans="1:17" x14ac:dyDescent="0.2">
      <c r="I38" s="78"/>
      <c r="J38" s="79"/>
      <c r="K38" s="79"/>
      <c r="O38" s="30"/>
    </row>
    <row r="39" spans="1:17" x14ac:dyDescent="0.2">
      <c r="I39" s="78"/>
      <c r="J39" s="79"/>
      <c r="K39" s="79"/>
      <c r="L39" s="80"/>
      <c r="O39" s="30"/>
    </row>
    <row r="40" spans="1:17" x14ac:dyDescent="0.2">
      <c r="I40" s="78"/>
      <c r="J40" s="78"/>
      <c r="K40" s="78"/>
    </row>
    <row r="41" spans="1:17" x14ac:dyDescent="0.2">
      <c r="I41" s="78"/>
      <c r="J41" s="79"/>
      <c r="K41" s="79"/>
    </row>
  </sheetData>
  <mergeCells count="7">
    <mergeCell ref="A36:L36"/>
    <mergeCell ref="A1:L2"/>
    <mergeCell ref="A4:A16"/>
    <mergeCell ref="A17:A22"/>
    <mergeCell ref="A23:A26"/>
    <mergeCell ref="A27:A30"/>
    <mergeCell ref="A31:A3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 2026</vt:lpstr>
      <vt:lpstr>'Oct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McVann</dc:creator>
  <cp:lastModifiedBy>Niall Matthews</cp:lastModifiedBy>
  <cp:lastPrinted>2026-09-22T14:06:34Z</cp:lastPrinted>
  <dcterms:created xsi:type="dcterms:W3CDTF">2026-09-22T14:06:30Z</dcterms:created>
  <dcterms:modified xsi:type="dcterms:W3CDTF">2026-09-23T11:52:12Z</dcterms:modified>
</cp:coreProperties>
</file>